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040" windowHeight="8445" activeTab="0"/>
  </bookViews>
  <sheets>
    <sheet name="8 juin 2015" sheetId="1" r:id="rId1"/>
  </sheets>
  <definedNames>
    <definedName name="_xlnm.Print_Area" localSheetId="0">'8 juin 2015'!$A$2:$K$58</definedName>
  </definedNames>
  <calcPr fullCalcOnLoad="1"/>
</workbook>
</file>

<file path=xl/sharedStrings.xml><?xml version="1.0" encoding="utf-8"?>
<sst xmlns="http://schemas.openxmlformats.org/spreadsheetml/2006/main" count="62" uniqueCount="61">
  <si>
    <t>Masse à vide</t>
  </si>
  <si>
    <t>Masse lue</t>
  </si>
  <si>
    <t>Tare</t>
  </si>
  <si>
    <t>Masse nette</t>
  </si>
  <si>
    <t>Roue G</t>
  </si>
  <si>
    <t>Roue D</t>
  </si>
  <si>
    <t>Roue AV</t>
  </si>
  <si>
    <t>Valeurs lues</t>
  </si>
  <si>
    <t>Résultats corrigés</t>
  </si>
  <si>
    <t>Dist. CG à vide</t>
  </si>
  <si>
    <t>Moments</t>
  </si>
  <si>
    <t>Masse (Kg)</t>
  </si>
  <si>
    <t>Bras levier (m)</t>
  </si>
  <si>
    <t>Avion vide</t>
  </si>
  <si>
    <t>Equipage</t>
  </si>
  <si>
    <t>Passagers</t>
  </si>
  <si>
    <t>TOTAL</t>
  </si>
  <si>
    <t>RAPPORT DE PESEE</t>
  </si>
  <si>
    <t>Données</t>
  </si>
  <si>
    <t xml:space="preserve">           M</t>
  </si>
  <si>
    <t xml:space="preserve">D2 = P1*D =  </t>
  </si>
  <si>
    <t xml:space="preserve">x = d - D2 = </t>
  </si>
  <si>
    <t>Masse à vide (Kg)</t>
  </si>
  <si>
    <t>Distance du CG (m)</t>
  </si>
  <si>
    <t>Masse</t>
  </si>
  <si>
    <t>(Kg)</t>
  </si>
  <si>
    <t>(m)</t>
  </si>
  <si>
    <t>(m*Kg)</t>
  </si>
  <si>
    <t>Moment</t>
  </si>
  <si>
    <t>Bras levier</t>
  </si>
  <si>
    <t>Bagages</t>
  </si>
  <si>
    <t>Bras de levier (m)</t>
  </si>
  <si>
    <t>Essence nécessaire pour le vol (en litres)</t>
  </si>
  <si>
    <t>Cette fiche est une aide au calcul de masse</t>
  </si>
  <si>
    <t xml:space="preserve"> Elle ne remplace pas les documents officiels</t>
  </si>
  <si>
    <t xml:space="preserve"> et de centrage</t>
  </si>
  <si>
    <t>"masses, bras de leviers, moments"</t>
  </si>
  <si>
    <t>issues du rapport de pesée du</t>
  </si>
  <si>
    <r>
      <t>A la référence</t>
    </r>
    <r>
      <rPr>
        <sz val="11"/>
        <rFont val="Arial"/>
        <family val="2"/>
      </rPr>
      <t xml:space="preserve"> :</t>
    </r>
  </si>
  <si>
    <r>
      <t>Aux roues principales</t>
    </r>
    <r>
      <rPr>
        <sz val="11"/>
        <rFont val="Arial"/>
        <family val="2"/>
      </rPr>
      <t xml:space="preserve"> :</t>
    </r>
  </si>
  <si>
    <t>Moments (par rapport à la référence) (m x kg)</t>
  </si>
  <si>
    <t xml:space="preserve">Masse à vide mesurée (Kg) : </t>
  </si>
  <si>
    <t>avec essence</t>
  </si>
  <si>
    <t>sans essence</t>
  </si>
  <si>
    <t>point haut à la masse totale</t>
  </si>
  <si>
    <t>point bas sans essence</t>
  </si>
  <si>
    <r>
      <t>Appareil type :</t>
    </r>
    <r>
      <rPr>
        <b/>
        <sz val="11"/>
        <rFont val="Arial"/>
        <family val="2"/>
      </rPr>
      <t xml:space="preserve"> DR400-160</t>
    </r>
  </si>
  <si>
    <r>
      <t xml:space="preserve">Immatriculation : </t>
    </r>
    <r>
      <rPr>
        <b/>
        <sz val="11"/>
        <rFont val="Arial"/>
        <family val="2"/>
      </rPr>
      <t xml:space="preserve"> F-HFMS</t>
    </r>
  </si>
  <si>
    <r>
      <t xml:space="preserve">Masse maximale autorisée au décollage : </t>
    </r>
    <r>
      <rPr>
        <b/>
        <u val="single"/>
        <sz val="11"/>
        <rFont val="Arial"/>
        <family val="2"/>
      </rPr>
      <t>1050Kg</t>
    </r>
  </si>
  <si>
    <t>Essence Central</t>
  </si>
  <si>
    <t>Essence Ailes</t>
  </si>
  <si>
    <t>Les valeurs seront saisies
dans les cellules vertes</t>
  </si>
  <si>
    <t>Central</t>
  </si>
  <si>
    <t>Ailes</t>
  </si>
  <si>
    <t>Limite de centrage</t>
  </si>
  <si>
    <r>
      <t xml:space="preserve">Mise à niveau : </t>
    </r>
    <r>
      <rPr>
        <b/>
        <sz val="11"/>
        <rFont val="Arial"/>
        <family val="2"/>
      </rPr>
      <t>Longeron horizontal de fuselage</t>
    </r>
  </si>
  <si>
    <t>Pesée électronique</t>
  </si>
  <si>
    <r>
      <t xml:space="preserve">Référence : </t>
    </r>
    <r>
      <rPr>
        <b/>
        <sz val="11"/>
        <rFont val="Arial"/>
        <family val="2"/>
      </rPr>
      <t>Bord d'attaque de la partie rectangulaire de la voilure</t>
    </r>
  </si>
  <si>
    <r>
      <t xml:space="preserve">d = </t>
    </r>
    <r>
      <rPr>
        <b/>
        <sz val="11"/>
        <rFont val="Arial"/>
        <family val="2"/>
      </rPr>
      <t>0,828</t>
    </r>
  </si>
  <si>
    <r>
      <t xml:space="preserve">D = </t>
    </r>
    <r>
      <rPr>
        <b/>
        <sz val="11"/>
        <rFont val="Arial"/>
        <family val="2"/>
      </rPr>
      <t>1,656</t>
    </r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</si>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</sst>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d\ mmmm\ yyyy"/>
    <numFmt numFmtId="166" formatCode="0.0"/>
  </numFmts>
  <fonts count="36">
    <font>
      <sz val="11"/>
      <name val="Arial"/>
      <family val="0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u val="single"/>
      <sz val="11"/>
      <name val="Arial"/>
      <family val="2"/>
    </font>
    <font>
      <sz val="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20"/>
      <color indexed="12"/>
      <name val="Arial"/>
      <family val="0"/>
    </font>
    <font>
      <b/>
      <sz val="9.75"/>
      <color indexed="8"/>
      <name val="Arial"/>
      <family val="0"/>
    </font>
    <font>
      <sz val="12"/>
      <name val="Arial"/>
      <family val="2"/>
    </font>
    <font>
      <b/>
      <sz val="11"/>
      <color indexed="44"/>
      <name val="Arial"/>
      <family val="2"/>
    </font>
    <font>
      <b/>
      <sz val="14"/>
      <color indexed="8"/>
      <name val="Arial"/>
      <family val="2"/>
    </font>
    <font>
      <b/>
      <sz val="10"/>
      <color indexed="4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20" borderId="4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2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0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22" borderId="10" xfId="0" applyFill="1" applyBorder="1" applyAlignment="1">
      <alignment horizontal="center" vertical="center"/>
    </xf>
    <xf numFmtId="0" fontId="3" fillId="22" borderId="30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164" fontId="0" fillId="0" borderId="39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0" fillId="0" borderId="32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0" fillId="0" borderId="37" xfId="0" applyBorder="1" applyAlignment="1">
      <alignment vertical="center"/>
    </xf>
    <xf numFmtId="0" fontId="0" fillId="0" borderId="0" xfId="0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1" fontId="0" fillId="0" borderId="27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9" fillId="22" borderId="23" xfId="0" applyNumberFormat="1" applyFont="1" applyFill="1" applyBorder="1" applyAlignment="1">
      <alignment horizontal="center" vertical="center"/>
    </xf>
    <xf numFmtId="0" fontId="10" fillId="22" borderId="47" xfId="0" applyFont="1" applyFill="1" applyBorder="1" applyAlignment="1">
      <alignment vertical="center"/>
    </xf>
    <xf numFmtId="0" fontId="10" fillId="22" borderId="39" xfId="0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b val="0"/>
        <i val="0"/>
        <strike val="0"/>
      </font>
      <fill>
        <patternFill>
          <fgColor indexed="1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  <dxf>
      <font>
        <b val="0"/>
        <i val="0"/>
        <strike/>
      </font>
      <fill>
        <patternFill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685"/>
          <c:w val="0.8965"/>
          <c:h val="0.8515"/>
        </c:manualLayout>
      </c:layout>
      <c:scatterChart>
        <c:scatterStyle val="lineMarker"/>
        <c:varyColors val="0"/>
        <c:ser>
          <c:idx val="0"/>
          <c:order val="0"/>
          <c:tx>
            <c:v>Limite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 juin 2015'!$D$62:$D$66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'8 juin 2015'!$C$62:$C$66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Centrage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'8 juin 2015'!$D$68:$D$69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'8 juin 2015'!$C$68:$C$69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4304136"/>
        <c:axId val="41866313"/>
      </c:scatterChart>
      <c:valAx>
        <c:axId val="64304136"/>
        <c:scaling>
          <c:orientation val="minMax"/>
          <c:max val="0.6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 (m)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 val="autoZero"/>
        <c:crossBetween val="midCat"/>
        <c:dispUnits/>
        <c:majorUnit val="0.1"/>
        <c:minorUnit val="0.1"/>
      </c:valAx>
      <c:valAx>
        <c:axId val="41866313"/>
        <c:scaling>
          <c:orientation val="minMax"/>
          <c:max val="11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136"/>
        <c:crossesAt val="0"/>
        <c:crossBetween val="midCat"/>
        <c:dispUnits/>
        <c:majorUnit val="1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9</xdr:col>
      <xdr:colOff>819150</xdr:colOff>
      <xdr:row>6</xdr:row>
      <xdr:rowOff>28575</xdr:rowOff>
    </xdr:to>
    <xdr:sp>
      <xdr:nvSpPr>
        <xdr:cNvPr id="1" name="Text Box 72"/>
        <xdr:cNvSpPr txBox="1">
          <a:spLocks noChangeArrowheads="1"/>
        </xdr:cNvSpPr>
      </xdr:nvSpPr>
      <xdr:spPr>
        <a:xfrm>
          <a:off x="209550" y="161925"/>
          <a:ext cx="7800975" cy="952500"/>
        </a:xfrm>
        <a:prstGeom prst="rect">
          <a:avLst/>
        </a:prstGeom>
        <a:solidFill>
          <a:srgbClr val="FFFF99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AÉRO-CLUB D'ANDAINES</a:t>
          </a:r>
          <a:r>
            <a:rPr lang="en-US" cap="none" sz="1100" b="1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Aérodrome Les Bruyères (LFAO)  Tel 02 33 37 91 84</a:t>
          </a:r>
        </a:p>
      </xdr:txBody>
    </xdr:sp>
    <xdr:clientData/>
  </xdr:twoCellAnchor>
  <xdr:twoCellAnchor>
    <xdr:from>
      <xdr:col>5</xdr:col>
      <xdr:colOff>323850</xdr:colOff>
      <xdr:row>29</xdr:row>
      <xdr:rowOff>0</xdr:rowOff>
    </xdr:from>
    <xdr:to>
      <xdr:col>5</xdr:col>
      <xdr:colOff>704850</xdr:colOff>
      <xdr:row>29</xdr:row>
      <xdr:rowOff>0</xdr:rowOff>
    </xdr:to>
    <xdr:sp>
      <xdr:nvSpPr>
        <xdr:cNvPr id="2" name="Line 68"/>
        <xdr:cNvSpPr>
          <a:spLocks/>
        </xdr:cNvSpPr>
      </xdr:nvSpPr>
      <xdr:spPr>
        <a:xfrm>
          <a:off x="3876675" y="5295900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36</xdr:row>
      <xdr:rowOff>200025</xdr:rowOff>
    </xdr:from>
    <xdr:to>
      <xdr:col>3</xdr:col>
      <xdr:colOff>152400</xdr:colOff>
      <xdr:row>36</xdr:row>
      <xdr:rowOff>200025</xdr:rowOff>
    </xdr:to>
    <xdr:sp>
      <xdr:nvSpPr>
        <xdr:cNvPr id="3" name="Line 69"/>
        <xdr:cNvSpPr>
          <a:spLocks/>
        </xdr:cNvSpPr>
      </xdr:nvSpPr>
      <xdr:spPr>
        <a:xfrm>
          <a:off x="1714500" y="7019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36</xdr:row>
      <xdr:rowOff>200025</xdr:rowOff>
    </xdr:from>
    <xdr:to>
      <xdr:col>4</xdr:col>
      <xdr:colOff>133350</xdr:colOff>
      <xdr:row>36</xdr:row>
      <xdr:rowOff>200025</xdr:rowOff>
    </xdr:to>
    <xdr:sp>
      <xdr:nvSpPr>
        <xdr:cNvPr id="4" name="Line 70"/>
        <xdr:cNvSpPr>
          <a:spLocks/>
        </xdr:cNvSpPr>
      </xdr:nvSpPr>
      <xdr:spPr>
        <a:xfrm flipH="1">
          <a:off x="2571750" y="7019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53</xdr:row>
      <xdr:rowOff>95250</xdr:rowOff>
    </xdr:from>
    <xdr:to>
      <xdr:col>8</xdr:col>
      <xdr:colOff>161925</xdr:colOff>
      <xdr:row>53</xdr:row>
      <xdr:rowOff>95250</xdr:rowOff>
    </xdr:to>
    <xdr:sp>
      <xdr:nvSpPr>
        <xdr:cNvPr id="5" name="Line 77"/>
        <xdr:cNvSpPr>
          <a:spLocks/>
        </xdr:cNvSpPr>
      </xdr:nvSpPr>
      <xdr:spPr>
        <a:xfrm>
          <a:off x="6181725" y="10182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53</xdr:row>
      <xdr:rowOff>95250</xdr:rowOff>
    </xdr:from>
    <xdr:to>
      <xdr:col>9</xdr:col>
      <xdr:colOff>114300</xdr:colOff>
      <xdr:row>53</xdr:row>
      <xdr:rowOff>95250</xdr:rowOff>
    </xdr:to>
    <xdr:sp>
      <xdr:nvSpPr>
        <xdr:cNvPr id="6" name="Line 79"/>
        <xdr:cNvSpPr>
          <a:spLocks/>
        </xdr:cNvSpPr>
      </xdr:nvSpPr>
      <xdr:spPr>
        <a:xfrm flipH="1">
          <a:off x="7019925" y="10182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5</xdr:col>
      <xdr:colOff>819150</xdr:colOff>
      <xdr:row>54</xdr:row>
      <xdr:rowOff>161925</xdr:rowOff>
    </xdr:to>
    <xdr:graphicFrame>
      <xdr:nvGraphicFramePr>
        <xdr:cNvPr id="7" name="Graphique 73"/>
        <xdr:cNvGraphicFramePr/>
      </xdr:nvGraphicFramePr>
      <xdr:xfrm>
        <a:off x="200025" y="7505700"/>
        <a:ext cx="4171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12</xdr:row>
      <xdr:rowOff>142875</xdr:rowOff>
    </xdr:from>
    <xdr:to>
      <xdr:col>4</xdr:col>
      <xdr:colOff>657225</xdr:colOff>
      <xdr:row>24</xdr:row>
      <xdr:rowOff>95250</xdr:rowOff>
    </xdr:to>
    <xdr:grpSp>
      <xdr:nvGrpSpPr>
        <xdr:cNvPr id="8" name="Group 644"/>
        <xdr:cNvGrpSpPr>
          <a:grpSpLocks/>
        </xdr:cNvGrpSpPr>
      </xdr:nvGrpSpPr>
      <xdr:grpSpPr>
        <a:xfrm>
          <a:off x="333375" y="2305050"/>
          <a:ext cx="3038475" cy="2152650"/>
          <a:chOff x="42" y="242"/>
          <a:chExt cx="319" cy="226"/>
        </a:xfrm>
        <a:solidFill>
          <a:srgbClr val="FFFFFF"/>
        </a:solidFill>
      </xdr:grpSpPr>
      <xdr:grpSp>
        <xdr:nvGrpSpPr>
          <xdr:cNvPr id="9" name="Group 611"/>
          <xdr:cNvGrpSpPr>
            <a:grpSpLocks/>
          </xdr:cNvGrpSpPr>
        </xdr:nvGrpSpPr>
        <xdr:grpSpPr>
          <a:xfrm>
            <a:off x="42" y="242"/>
            <a:ext cx="319" cy="226"/>
            <a:chOff x="42" y="242"/>
            <a:chExt cx="319" cy="224"/>
          </a:xfrm>
          <a:solidFill>
            <a:srgbClr val="FFFFFF"/>
          </a:solidFill>
        </xdr:grpSpPr>
        <xdr:grpSp>
          <xdr:nvGrpSpPr>
            <xdr:cNvPr id="10" name="Group 609"/>
            <xdr:cNvGrpSpPr>
              <a:grpSpLocks/>
            </xdr:cNvGrpSpPr>
          </xdr:nvGrpSpPr>
          <xdr:grpSpPr>
            <a:xfrm>
              <a:off x="42" y="242"/>
              <a:ext cx="319" cy="224"/>
              <a:chOff x="293" y="241"/>
              <a:chExt cx="319" cy="224"/>
            </a:xfrm>
            <a:solidFill>
              <a:srgbClr val="FFFFFF"/>
            </a:solidFill>
          </xdr:grpSpPr>
          <xdr:pic>
            <xdr:nvPicPr>
              <xdr:cNvPr id="11" name="Picture 607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293" y="254"/>
                <a:ext cx="319" cy="201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2" name="Line 166"/>
              <xdr:cNvSpPr>
                <a:spLocks/>
              </xdr:cNvSpPr>
            </xdr:nvSpPr>
            <xdr:spPr>
              <a:xfrm flipV="1">
                <a:off x="343" y="428"/>
                <a:ext cx="0" cy="2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Text Box 170"/>
              <xdr:cNvSpPr txBox="1">
                <a:spLocks noChangeArrowheads="1"/>
              </xdr:cNvSpPr>
            </xdr:nvSpPr>
            <xdr:spPr>
              <a:xfrm>
                <a:off x="377" y="241"/>
                <a:ext cx="18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xdr:txBody>
          </xdr:sp>
          <xdr:sp>
            <xdr:nvSpPr>
              <xdr:cNvPr id="14" name="Line 177"/>
              <xdr:cNvSpPr>
                <a:spLocks/>
              </xdr:cNvSpPr>
            </xdr:nvSpPr>
            <xdr:spPr>
              <a:xfrm flipH="1">
                <a:off x="368" y="260"/>
                <a:ext cx="0" cy="15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178"/>
              <xdr:cNvSpPr>
                <a:spLocks/>
              </xdr:cNvSpPr>
            </xdr:nvSpPr>
            <xdr:spPr>
              <a:xfrm>
                <a:off x="369" y="263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Text Box 179"/>
              <xdr:cNvSpPr txBox="1">
                <a:spLocks noChangeArrowheads="1"/>
              </xdr:cNvSpPr>
            </xdr:nvSpPr>
            <xdr:spPr>
              <a:xfrm>
                <a:off x="428" y="251"/>
                <a:ext cx="42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CG</a:t>
                </a:r>
              </a:p>
            </xdr:txBody>
          </xdr:sp>
          <xdr:sp>
            <xdr:nvSpPr>
              <xdr:cNvPr id="17" name="Line 180"/>
              <xdr:cNvSpPr>
                <a:spLocks/>
              </xdr:cNvSpPr>
            </xdr:nvSpPr>
            <xdr:spPr>
              <a:xfrm flipV="1">
                <a:off x="323" y="271"/>
                <a:ext cx="44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81"/>
              <xdr:cNvSpPr>
                <a:spLocks/>
              </xdr:cNvSpPr>
            </xdr:nvSpPr>
            <xdr:spPr>
              <a:xfrm flipH="1">
                <a:off x="400" y="273"/>
                <a:ext cx="35" cy="4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Text Box 182"/>
              <xdr:cNvSpPr txBox="1">
                <a:spLocks noChangeArrowheads="1"/>
              </xdr:cNvSpPr>
            </xdr:nvSpPr>
            <xdr:spPr>
              <a:xfrm>
                <a:off x="294" y="279"/>
                <a:ext cx="30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Ref.</a:t>
                </a:r>
              </a:p>
            </xdr:txBody>
          </xdr:sp>
          <xdr:sp>
            <xdr:nvSpPr>
              <xdr:cNvPr id="20" name="Line 183"/>
              <xdr:cNvSpPr>
                <a:spLocks/>
              </xdr:cNvSpPr>
            </xdr:nvSpPr>
            <xdr:spPr>
              <a:xfrm>
                <a:off x="398" y="258"/>
                <a:ext cx="0" cy="12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185"/>
              <xdr:cNvSpPr>
                <a:spLocks/>
              </xdr:cNvSpPr>
            </xdr:nvSpPr>
            <xdr:spPr>
              <a:xfrm>
                <a:off x="343" y="376"/>
                <a:ext cx="0" cy="5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186"/>
              <xdr:cNvSpPr>
                <a:spLocks/>
              </xdr:cNvSpPr>
            </xdr:nvSpPr>
            <xdr:spPr>
              <a:xfrm flipH="1">
                <a:off x="414" y="384"/>
                <a:ext cx="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187"/>
              <xdr:cNvSpPr>
                <a:spLocks/>
              </xdr:cNvSpPr>
            </xdr:nvSpPr>
            <xdr:spPr>
              <a:xfrm>
                <a:off x="342" y="426"/>
                <a:ext cx="7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188"/>
              <xdr:cNvSpPr>
                <a:spLocks/>
              </xdr:cNvSpPr>
            </xdr:nvSpPr>
            <xdr:spPr>
              <a:xfrm flipV="1">
                <a:off x="368" y="409"/>
                <a:ext cx="4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Text Box 189"/>
              <xdr:cNvSpPr txBox="1">
                <a:spLocks noChangeArrowheads="1"/>
              </xdr:cNvSpPr>
            </xdr:nvSpPr>
            <xdr:spPr>
              <a:xfrm>
                <a:off x="441" y="379"/>
                <a:ext cx="30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D2</a:t>
                </a:r>
              </a:p>
            </xdr:txBody>
          </xdr:sp>
          <xdr:sp>
            <xdr:nvSpPr>
              <xdr:cNvPr id="26" name="Text Box 190"/>
              <xdr:cNvSpPr txBox="1">
                <a:spLocks noChangeArrowheads="1"/>
              </xdr:cNvSpPr>
            </xdr:nvSpPr>
            <xdr:spPr>
              <a:xfrm>
                <a:off x="376" y="392"/>
                <a:ext cx="15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xdr:txBody>
          </xdr:sp>
          <xdr:sp>
            <xdr:nvSpPr>
              <xdr:cNvPr id="27" name="Text Box 191"/>
              <xdr:cNvSpPr txBox="1">
                <a:spLocks noChangeArrowheads="1"/>
              </xdr:cNvSpPr>
            </xdr:nvSpPr>
            <xdr:spPr>
              <a:xfrm>
                <a:off x="368" y="423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xdr:txBody>
          </xdr:sp>
          <xdr:sp>
            <xdr:nvSpPr>
              <xdr:cNvPr id="28" name="Line 192"/>
              <xdr:cNvSpPr>
                <a:spLocks/>
              </xdr:cNvSpPr>
            </xdr:nvSpPr>
            <xdr:spPr>
              <a:xfrm flipV="1">
                <a:off x="413" y="429"/>
                <a:ext cx="0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Text Box 193"/>
              <xdr:cNvSpPr txBox="1">
                <a:spLocks noChangeArrowheads="1"/>
              </xdr:cNvSpPr>
            </xdr:nvSpPr>
            <xdr:spPr>
              <a:xfrm>
                <a:off x="322" y="443"/>
                <a:ext cx="24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xdr:txBody>
          </xdr:sp>
          <xdr:sp>
            <xdr:nvSpPr>
              <xdr:cNvPr id="30" name="Text Box 194"/>
              <xdr:cNvSpPr txBox="1">
                <a:spLocks noChangeArrowheads="1"/>
              </xdr:cNvSpPr>
            </xdr:nvSpPr>
            <xdr:spPr>
              <a:xfrm>
                <a:off x="412" y="442"/>
                <a:ext cx="23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xdr:txBody>
          </xdr:sp>
          <xdr:sp>
            <xdr:nvSpPr>
              <xdr:cNvPr id="31" name="Line 195"/>
              <xdr:cNvSpPr>
                <a:spLocks/>
              </xdr:cNvSpPr>
            </xdr:nvSpPr>
            <xdr:spPr>
              <a:xfrm>
                <a:off x="393" y="384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Line 196"/>
              <xdr:cNvSpPr>
                <a:spLocks/>
              </xdr:cNvSpPr>
            </xdr:nvSpPr>
            <xdr:spPr>
              <a:xfrm>
                <a:off x="378" y="383"/>
                <a:ext cx="19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Rectangle 173"/>
              <xdr:cNvSpPr>
                <a:spLocks/>
              </xdr:cNvSpPr>
            </xdr:nvSpPr>
            <xdr:spPr>
              <a:xfrm>
                <a:off x="395" y="318"/>
                <a:ext cx="7" cy="9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4" name="Line 165"/>
            <xdr:cNvSpPr>
              <a:spLocks/>
            </xdr:cNvSpPr>
          </xdr:nvSpPr>
          <xdr:spPr>
            <a:xfrm flipH="1">
              <a:off x="162" y="375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 Box 155"/>
          <xdr:cNvSpPr txBox="1">
            <a:spLocks noChangeArrowheads="1"/>
          </xdr:cNvSpPr>
        </xdr:nvSpPr>
        <xdr:spPr>
          <a:xfrm>
            <a:off x="225" y="313"/>
            <a:ext cx="6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F-HFMS</a:t>
            </a:r>
          </a:p>
        </xdr:txBody>
      </xdr:sp>
    </xdr:grpSp>
    <xdr:clientData/>
  </xdr:twoCellAnchor>
  <xdr:twoCellAnchor>
    <xdr:from>
      <xdr:col>1</xdr:col>
      <xdr:colOff>47625</xdr:colOff>
      <xdr:row>1</xdr:row>
      <xdr:rowOff>28575</xdr:rowOff>
    </xdr:from>
    <xdr:to>
      <xdr:col>2</xdr:col>
      <xdr:colOff>57150</xdr:colOff>
      <xdr:row>5</xdr:row>
      <xdr:rowOff>152400</xdr:rowOff>
    </xdr:to>
    <xdr:pic>
      <xdr:nvPicPr>
        <xdr:cNvPr id="36" name="Picture 645" descr="http://netairclub.com/netairclub/acdandaines/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095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</xdr:row>
      <xdr:rowOff>171450</xdr:rowOff>
    </xdr:from>
    <xdr:to>
      <xdr:col>9</xdr:col>
      <xdr:colOff>733425</xdr:colOff>
      <xdr:row>5</xdr:row>
      <xdr:rowOff>28575</xdr:rowOff>
    </xdr:to>
    <xdr:pic>
      <xdr:nvPicPr>
        <xdr:cNvPr id="37" name="Picture 6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352425"/>
          <a:ext cx="1381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Q69"/>
  <sheetViews>
    <sheetView showGridLines="0" tabSelected="1" zoomScalePageLayoutView="0" workbookViewId="0" topLeftCell="A1">
      <selection activeCell="A1" sqref="A1"/>
    </sheetView>
  </sheetViews>
  <sheetFormatPr defaultColWidth="11.00390625" defaultRowHeight="14.25"/>
  <cols>
    <col min="1" max="1" width="2.625" style="0" customWidth="1"/>
    <col min="7" max="7" width="14.75390625" style="0" customWidth="1"/>
    <col min="11" max="11" width="2.625" style="0" customWidth="1"/>
  </cols>
  <sheetData>
    <row r="7" ht="9.75" customHeight="1" thickBot="1"/>
    <row r="8" spans="2:10" ht="14.25">
      <c r="B8" s="111" t="s">
        <v>17</v>
      </c>
      <c r="C8" s="112"/>
      <c r="D8" s="97"/>
      <c r="E8" s="98"/>
      <c r="F8" s="98"/>
      <c r="G8" s="99"/>
      <c r="H8" s="6"/>
      <c r="I8" s="7" t="s">
        <v>18</v>
      </c>
      <c r="J8" s="8"/>
    </row>
    <row r="9" spans="2:10" ht="15">
      <c r="B9" s="113"/>
      <c r="C9" s="114"/>
      <c r="D9" s="100" t="s">
        <v>46</v>
      </c>
      <c r="E9" s="101"/>
      <c r="F9" s="101"/>
      <c r="G9" s="102"/>
      <c r="H9" s="9"/>
      <c r="I9" s="10" t="s">
        <v>36</v>
      </c>
      <c r="J9" s="11"/>
    </row>
    <row r="10" spans="2:10" ht="15">
      <c r="B10" s="113"/>
      <c r="C10" s="114"/>
      <c r="D10" s="100" t="s">
        <v>47</v>
      </c>
      <c r="E10" s="101"/>
      <c r="F10" s="101"/>
      <c r="G10" s="102"/>
      <c r="H10" s="9"/>
      <c r="I10" s="10" t="s">
        <v>37</v>
      </c>
      <c r="J10" s="11"/>
    </row>
    <row r="11" spans="2:10" ht="21" thickBot="1">
      <c r="B11" s="115"/>
      <c r="C11" s="116"/>
      <c r="D11" s="117"/>
      <c r="E11" s="118"/>
      <c r="F11" s="118"/>
      <c r="G11" s="119"/>
      <c r="H11" s="103">
        <v>42163</v>
      </c>
      <c r="I11" s="104"/>
      <c r="J11" s="105"/>
    </row>
    <row r="12" ht="9.75" customHeight="1"/>
    <row r="14" ht="15">
      <c r="F14" t="s">
        <v>55</v>
      </c>
    </row>
    <row r="15" ht="14.25">
      <c r="F15" t="s">
        <v>56</v>
      </c>
    </row>
    <row r="16" ht="15">
      <c r="F16" t="s">
        <v>57</v>
      </c>
    </row>
    <row r="20" spans="7:10" ht="14.25">
      <c r="G20" s="96" t="s">
        <v>33</v>
      </c>
      <c r="H20" s="95"/>
      <c r="I20" s="95"/>
      <c r="J20" s="95"/>
    </row>
    <row r="21" spans="7:10" ht="14.25">
      <c r="G21" s="96" t="s">
        <v>35</v>
      </c>
      <c r="H21" s="95"/>
      <c r="I21" s="95"/>
      <c r="J21" s="95"/>
    </row>
    <row r="22" spans="7:10" ht="15">
      <c r="G22" s="94" t="s">
        <v>34</v>
      </c>
      <c r="H22" s="95"/>
      <c r="I22" s="95"/>
      <c r="J22" s="95"/>
    </row>
    <row r="25" spans="5:6" ht="15">
      <c r="E25" t="s">
        <v>58</v>
      </c>
      <c r="F25" t="s">
        <v>59</v>
      </c>
    </row>
    <row r="26" ht="15" thickBot="1"/>
    <row r="27" spans="2:7" ht="15" thickBot="1">
      <c r="B27" s="106" t="s">
        <v>22</v>
      </c>
      <c r="C27" s="107"/>
      <c r="D27" s="107"/>
      <c r="E27" s="108"/>
      <c r="F27" s="109" t="s">
        <v>23</v>
      </c>
      <c r="G27" s="110"/>
    </row>
    <row r="28" spans="2:7" ht="14.25">
      <c r="B28" s="17"/>
      <c r="C28" s="56" t="s">
        <v>1</v>
      </c>
      <c r="D28" s="56" t="s">
        <v>2</v>
      </c>
      <c r="E28" s="18" t="s">
        <v>3</v>
      </c>
      <c r="F28" s="86" t="s">
        <v>39</v>
      </c>
      <c r="G28" s="87"/>
    </row>
    <row r="29" spans="2:7" ht="14.25">
      <c r="B29" s="12" t="s">
        <v>4</v>
      </c>
      <c r="C29" s="48">
        <v>259</v>
      </c>
      <c r="D29" s="73">
        <v>0</v>
      </c>
      <c r="E29" s="50">
        <v>259</v>
      </c>
      <c r="F29" s="5" t="s">
        <v>20</v>
      </c>
      <c r="G29" s="59">
        <f>(E31*1.656)/E32</f>
        <v>0.47825101214574894</v>
      </c>
    </row>
    <row r="30" spans="2:7" ht="14.25">
      <c r="B30" s="12" t="s">
        <v>5</v>
      </c>
      <c r="C30" s="48">
        <v>268</v>
      </c>
      <c r="D30" s="73">
        <v>0</v>
      </c>
      <c r="E30" s="50">
        <v>268</v>
      </c>
      <c r="F30" s="4" t="s">
        <v>19</v>
      </c>
      <c r="G30" s="11"/>
    </row>
    <row r="31" spans="2:7" ht="15" thickBot="1">
      <c r="B31" s="12" t="s">
        <v>6</v>
      </c>
      <c r="C31" s="48">
        <v>214</v>
      </c>
      <c r="D31" s="73">
        <v>0</v>
      </c>
      <c r="E31" s="51">
        <v>214</v>
      </c>
      <c r="F31" s="86" t="s">
        <v>38</v>
      </c>
      <c r="G31" s="87"/>
    </row>
    <row r="32" spans="2:7" ht="15.75" thickBot="1">
      <c r="B32" s="79" t="s">
        <v>41</v>
      </c>
      <c r="C32" s="80"/>
      <c r="D32" s="81"/>
      <c r="E32" s="49">
        <f>E29+E30+E31</f>
        <v>741</v>
      </c>
      <c r="F32" s="19" t="s">
        <v>21</v>
      </c>
      <c r="G32" s="57">
        <f>0.828-G29</f>
        <v>0.349748987854251</v>
      </c>
    </row>
    <row r="33" ht="9.75" customHeight="1" thickBot="1"/>
    <row r="34" spans="2:17" ht="30" customHeight="1">
      <c r="B34" s="13"/>
      <c r="C34" s="14" t="s">
        <v>11</v>
      </c>
      <c r="D34" s="15" t="s">
        <v>12</v>
      </c>
      <c r="E34" s="88" t="s">
        <v>40</v>
      </c>
      <c r="F34" s="89"/>
      <c r="G34" s="82" t="s">
        <v>51</v>
      </c>
      <c r="H34" s="83"/>
      <c r="I34" s="83"/>
      <c r="J34" s="83"/>
      <c r="M34" s="38"/>
      <c r="N34" s="39"/>
      <c r="O34" s="39"/>
      <c r="P34" s="39"/>
      <c r="Q34" s="39"/>
    </row>
    <row r="35" spans="2:17" ht="19.5" customHeight="1">
      <c r="B35" s="12" t="s">
        <v>7</v>
      </c>
      <c r="C35" s="1">
        <f>E32</f>
        <v>741</v>
      </c>
      <c r="D35" s="58">
        <f>G32</f>
        <v>0.349748987854251</v>
      </c>
      <c r="E35" s="60">
        <f>C35*D35</f>
        <v>259.164</v>
      </c>
      <c r="F35" s="3"/>
      <c r="M35" s="39"/>
      <c r="N35" s="39"/>
      <c r="O35" s="39"/>
      <c r="P35" s="39"/>
      <c r="Q35" s="39"/>
    </row>
    <row r="36" spans="2:17" ht="15.75">
      <c r="B36" s="12"/>
      <c r="C36" s="2"/>
      <c r="D36" s="2"/>
      <c r="E36" s="22"/>
      <c r="F36" s="3"/>
      <c r="M36" s="39"/>
      <c r="N36" s="39"/>
      <c r="O36" s="39"/>
      <c r="P36" s="39"/>
      <c r="Q36" s="39"/>
    </row>
    <row r="37" spans="2:11" ht="30" customHeight="1">
      <c r="B37" s="77" t="s">
        <v>8</v>
      </c>
      <c r="C37" s="76">
        <v>640</v>
      </c>
      <c r="D37" s="74">
        <v>0.311</v>
      </c>
      <c r="E37" s="75">
        <v>199.35</v>
      </c>
      <c r="F37" s="71"/>
      <c r="G37" s="90" t="s">
        <v>32</v>
      </c>
      <c r="H37" s="91"/>
      <c r="I37" s="92"/>
      <c r="J37" s="93"/>
      <c r="K37" t="s">
        <v>60</v>
      </c>
    </row>
    <row r="38" spans="2:8" ht="15" thickBot="1">
      <c r="B38" s="16"/>
      <c r="C38" s="21" t="s">
        <v>0</v>
      </c>
      <c r="D38" s="21" t="s">
        <v>9</v>
      </c>
      <c r="E38" s="84" t="s">
        <v>10</v>
      </c>
      <c r="F38" s="85"/>
      <c r="G38" s="72" t="s">
        <v>52</v>
      </c>
      <c r="H38" s="63">
        <v>100</v>
      </c>
    </row>
    <row r="39" spans="7:8" ht="14.25">
      <c r="G39" s="72" t="s">
        <v>53</v>
      </c>
      <c r="H39" s="63">
        <v>70</v>
      </c>
    </row>
    <row r="40" ht="9.75" customHeight="1" thickBot="1"/>
    <row r="41" spans="7:10" ht="15">
      <c r="G41" s="23"/>
      <c r="H41" s="54" t="s">
        <v>24</v>
      </c>
      <c r="I41" s="54" t="s">
        <v>29</v>
      </c>
      <c r="J41" s="28" t="s">
        <v>28</v>
      </c>
    </row>
    <row r="42" spans="7:10" ht="15.75" thickBot="1">
      <c r="G42" s="24"/>
      <c r="H42" s="55" t="s">
        <v>25</v>
      </c>
      <c r="I42" s="55" t="s">
        <v>26</v>
      </c>
      <c r="J42" s="29" t="s">
        <v>27</v>
      </c>
    </row>
    <row r="43" spans="7:10" ht="14.25">
      <c r="G43" s="25" t="s">
        <v>13</v>
      </c>
      <c r="H43" s="78">
        <f>C37</f>
        <v>640</v>
      </c>
      <c r="I43" s="37">
        <f>D37</f>
        <v>0.311</v>
      </c>
      <c r="J43" s="52">
        <f>I43*H43</f>
        <v>199.04</v>
      </c>
    </row>
    <row r="44" spans="7:10" ht="14.25">
      <c r="G44" s="64"/>
      <c r="H44" s="65"/>
      <c r="I44" s="65"/>
      <c r="J44" s="66"/>
    </row>
    <row r="45" spans="7:10" ht="14.25">
      <c r="G45" s="26" t="s">
        <v>14</v>
      </c>
      <c r="H45" s="47">
        <v>150</v>
      </c>
      <c r="I45" s="30">
        <v>0.41</v>
      </c>
      <c r="J45" s="35">
        <f>I45*H45</f>
        <v>61.49999999999999</v>
      </c>
    </row>
    <row r="46" spans="7:10" ht="14.25">
      <c r="G46" s="26"/>
      <c r="H46" s="33"/>
      <c r="I46" s="30"/>
      <c r="J46" s="35"/>
    </row>
    <row r="47" spans="7:10" ht="14.25">
      <c r="G47" s="26" t="s">
        <v>15</v>
      </c>
      <c r="H47" s="47">
        <v>100</v>
      </c>
      <c r="I47" s="35">
        <v>1.19</v>
      </c>
      <c r="J47" s="35">
        <f>I47*H47</f>
        <v>119</v>
      </c>
    </row>
    <row r="48" spans="7:10" ht="14.25">
      <c r="G48" s="27"/>
      <c r="H48" s="34"/>
      <c r="I48" s="31"/>
      <c r="J48" s="36"/>
    </row>
    <row r="49" spans="7:10" ht="14.25">
      <c r="G49" s="26" t="s">
        <v>30</v>
      </c>
      <c r="H49" s="47">
        <v>20</v>
      </c>
      <c r="I49" s="35">
        <v>1.9</v>
      </c>
      <c r="J49" s="35">
        <f>I49*H49</f>
        <v>38</v>
      </c>
    </row>
    <row r="50" spans="7:10" ht="14.25">
      <c r="G50" s="64"/>
      <c r="H50" s="65"/>
      <c r="I50" s="65"/>
      <c r="J50" s="66"/>
    </row>
    <row r="51" spans="7:10" ht="14.25">
      <c r="G51" s="26" t="s">
        <v>49</v>
      </c>
      <c r="H51" s="32">
        <f>H38*0.72</f>
        <v>72</v>
      </c>
      <c r="I51" s="65">
        <v>1.12</v>
      </c>
      <c r="J51" s="35">
        <f>I51*H51</f>
        <v>80.64000000000001</v>
      </c>
    </row>
    <row r="52" spans="7:10" ht="14.25">
      <c r="G52" s="26" t="s">
        <v>50</v>
      </c>
      <c r="H52" s="32">
        <f>H39*0.72</f>
        <v>50.4</v>
      </c>
      <c r="I52" s="35">
        <v>0.1</v>
      </c>
      <c r="J52" s="35">
        <f>I52*H52</f>
        <v>5.04</v>
      </c>
    </row>
    <row r="53" spans="7:10" ht="15" thickBot="1">
      <c r="G53" s="24"/>
      <c r="H53" s="24"/>
      <c r="I53" s="24"/>
      <c r="J53" s="24"/>
    </row>
    <row r="54" spans="7:10" ht="15.75" thickBot="1">
      <c r="G54" s="40" t="s">
        <v>16</v>
      </c>
      <c r="H54" s="61">
        <f>H43+H45+H47+H49+H51+H52</f>
        <v>1032.4</v>
      </c>
      <c r="I54" s="62">
        <f>J54/H54</f>
        <v>0.4874273537388608</v>
      </c>
      <c r="J54" s="53">
        <f>J43+J45+J47+J49+J51+J52</f>
        <v>503.21999999999997</v>
      </c>
    </row>
    <row r="55" spans="7:10" ht="14.25">
      <c r="G55" s="20"/>
      <c r="H55" s="20"/>
      <c r="I55" s="20"/>
      <c r="J55" s="20"/>
    </row>
    <row r="56" ht="14.25">
      <c r="G56" t="s">
        <v>44</v>
      </c>
    </row>
    <row r="57" ht="14.25">
      <c r="G57" t="s">
        <v>45</v>
      </c>
    </row>
    <row r="58" ht="15">
      <c r="C58" t="s">
        <v>48</v>
      </c>
    </row>
    <row r="60" spans="3:4" ht="14.25">
      <c r="C60" s="45" t="s">
        <v>54</v>
      </c>
      <c r="D60" s="46"/>
    </row>
    <row r="61" spans="3:4" ht="14.25">
      <c r="C61" s="43" t="s">
        <v>11</v>
      </c>
      <c r="D61" s="44" t="s">
        <v>31</v>
      </c>
    </row>
    <row r="62" spans="3:4" ht="14.25">
      <c r="C62" s="41">
        <v>600</v>
      </c>
      <c r="D62" s="42">
        <v>0.205</v>
      </c>
    </row>
    <row r="63" spans="3:4" ht="14.25">
      <c r="C63" s="41">
        <v>750</v>
      </c>
      <c r="D63" s="42">
        <v>0.205</v>
      </c>
    </row>
    <row r="64" spans="3:4" ht="14.25">
      <c r="C64" s="41">
        <v>1050</v>
      </c>
      <c r="D64" s="42">
        <v>0.428</v>
      </c>
    </row>
    <row r="65" spans="3:4" ht="14.25">
      <c r="C65" s="41">
        <v>1050</v>
      </c>
      <c r="D65" s="42">
        <v>0.564</v>
      </c>
    </row>
    <row r="66" spans="3:4" ht="14.25">
      <c r="C66" s="41">
        <v>600</v>
      </c>
      <c r="D66" s="42">
        <v>0.564</v>
      </c>
    </row>
    <row r="67" spans="3:4" ht="14.25">
      <c r="C67" s="67"/>
      <c r="D67" s="67"/>
    </row>
    <row r="68" spans="2:5" ht="14.25">
      <c r="B68" s="68" t="s">
        <v>42</v>
      </c>
      <c r="C68" s="70">
        <f>H43+H45+H47+H49+H51+H52</f>
        <v>1032.4</v>
      </c>
      <c r="D68" s="69">
        <f>E68/C68</f>
        <v>0.4825455249903137</v>
      </c>
      <c r="E68" s="69">
        <f>J43+J45+J47+J49+J51</f>
        <v>498.17999999999995</v>
      </c>
    </row>
    <row r="69" spans="2:5" ht="14.25">
      <c r="B69" s="68" t="s">
        <v>43</v>
      </c>
      <c r="C69" s="70">
        <f>H43+H45+H47+H49</f>
        <v>910</v>
      </c>
      <c r="D69" s="69">
        <f>E69/C69</f>
        <v>0.4588351648351648</v>
      </c>
      <c r="E69" s="69">
        <f>J43+J45+J47+J49</f>
        <v>417.53999999999996</v>
      </c>
    </row>
  </sheetData>
  <sheetProtection sheet="1" objects="1" scenarios="1" pivotTables="0"/>
  <mergeCells count="18">
    <mergeCell ref="D8:G8"/>
    <mergeCell ref="D9:G9"/>
    <mergeCell ref="H11:J11"/>
    <mergeCell ref="B27:E27"/>
    <mergeCell ref="F27:G27"/>
    <mergeCell ref="B8:C11"/>
    <mergeCell ref="D10:G10"/>
    <mergeCell ref="D11:G11"/>
    <mergeCell ref="F28:G28"/>
    <mergeCell ref="G22:J22"/>
    <mergeCell ref="G21:J21"/>
    <mergeCell ref="G20:J20"/>
    <mergeCell ref="B32:D32"/>
    <mergeCell ref="G34:J34"/>
    <mergeCell ref="E38:F38"/>
    <mergeCell ref="F31:G31"/>
    <mergeCell ref="E34:F34"/>
    <mergeCell ref="G37:J37"/>
  </mergeCells>
  <conditionalFormatting sqref="H38">
    <cfRule type="cellIs" priority="1" dxfId="3" operator="greaterThan" stopIfTrue="1">
      <formula>110</formula>
    </cfRule>
  </conditionalFormatting>
  <conditionalFormatting sqref="H39">
    <cfRule type="cellIs" priority="2" dxfId="3" operator="greaterThan" stopIfTrue="1">
      <formula>80</formula>
    </cfRule>
  </conditionalFormatting>
  <conditionalFormatting sqref="H49">
    <cfRule type="cellIs" priority="3" dxfId="3" operator="greaterThan" stopIfTrue="1">
      <formula>23</formula>
    </cfRule>
  </conditionalFormatting>
  <conditionalFormatting sqref="H54">
    <cfRule type="cellIs" priority="4" dxfId="4" operator="greaterThanOrEqual" stopIfTrue="1">
      <formula>1050</formula>
    </cfRule>
  </conditionalFormatting>
  <dataValidations count="6">
    <dataValidation errorStyle="information" type="whole" operator="lessThanOrEqual" showInputMessage="1" showErrorMessage="1" promptTitle="Carburant" prompt="Le maximum est de 110 litres dans le réservoir central dont 100 litres utilisables" errorTitle="Carburant" error="Le maximum est 110 litres dans le réservoir central dont 100 litres utilisable" sqref="H38">
      <formula1>110</formula1>
    </dataValidation>
    <dataValidation allowBlank="1" showErrorMessage="1" sqref="H58:H59"/>
    <dataValidation errorStyle="information" type="whole" operator="lessThanOrEqual" showInputMessage="1" showErrorMessage="1" promptTitle="Carburant" prompt="Le maximum est de 40 litres dans chaque réservoir d'aile (soit 80 litres en tout)" errorTitle="Carburant" error="Le maximum est de 80 litres en tout" sqref="H39">
      <formula1>80</formula1>
    </dataValidation>
    <dataValidation errorStyle="information" type="whole" operator="lessThanOrEqual" allowBlank="1" showInputMessage="1" showErrorMessage="1" promptTitle="Bagages" prompt="40 Kg  MAXI" errorTitle="Bagages" error="Le masse maximale dans la soute à bagages est de 40 Kg" sqref="H49">
      <formula1>40</formula1>
    </dataValidation>
    <dataValidation errorStyle="information" type="whole" operator="greaterThan" showErrorMessage="1" errorTitle="ATTENTION" error="Masse maximale autorisée 1050 kg" sqref="H54">
      <formula1>1050</formula1>
    </dataValidation>
    <dataValidation allowBlank="1" showInputMessage="1" showErrorMessage="1" errorTitle="ATTENTION" error="truc" sqref="H46"/>
  </dataValidations>
  <printOptions horizontalCentered="1" verticalCentered="1"/>
  <pageMargins left="0" right="0" top="0.11811023622047245" bottom="0" header="0" footer="0"/>
  <pageSetup fitToHeight="1" fitToWidth="1" horizontalDpi="600" verticalDpi="600" orientation="portrait" paperSize="9" scale="88" r:id="rId2"/>
  <headerFooter alignWithMargins="0">
    <oddFooter>&amp;L&amp;9Imprimé le: &amp;D</oddFooter>
  </headerFooter>
  <colBreaks count="1" manualBreakCount="1">
    <brk id="10" min="1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 </cp:lastModifiedBy>
  <cp:lastPrinted>2019-03-16T13:08:53Z</cp:lastPrinted>
  <dcterms:created xsi:type="dcterms:W3CDTF">2011-05-22T09:37:40Z</dcterms:created>
  <dcterms:modified xsi:type="dcterms:W3CDTF">2019-03-18T00:33:24Z</dcterms:modified>
  <cp:category/>
  <cp:version/>
  <cp:contentType/>
  <cp:contentStatus/>
</cp:coreProperties>
</file>